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3\public2\WAGES\2021 - 2023 Electrical Wages\"/>
    </mc:Choice>
  </mc:AlternateContent>
  <xr:revisionPtr revIDLastSave="0" documentId="8_{5AC80986-7DC5-4C34-BED6-9CD9584AB7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C27" i="1"/>
  <c r="E27" i="1" s="1"/>
  <c r="C26" i="1"/>
  <c r="I26" i="1" s="1"/>
  <c r="C25" i="1"/>
  <c r="I25" i="1" s="1"/>
  <c r="C24" i="1"/>
  <c r="I24" i="1" s="1"/>
  <c r="C23" i="1"/>
  <c r="I23" i="1" s="1"/>
  <c r="C22" i="1"/>
  <c r="I22" i="1" s="1"/>
  <c r="C21" i="1"/>
  <c r="I21" i="1" s="1"/>
  <c r="C20" i="1"/>
  <c r="I20" i="1" s="1"/>
  <c r="C19" i="1"/>
  <c r="I19" i="1" s="1"/>
  <c r="C17" i="1"/>
  <c r="I17" i="1" s="1"/>
  <c r="C16" i="1"/>
  <c r="I16" i="1" s="1"/>
  <c r="C15" i="1"/>
  <c r="I15" i="1" s="1"/>
  <c r="C14" i="1"/>
  <c r="I14" i="1" s="1"/>
  <c r="C13" i="1"/>
  <c r="I13" i="1" s="1"/>
  <c r="C12" i="1"/>
  <c r="I12" i="1" s="1"/>
  <c r="C11" i="1"/>
  <c r="I11" i="1" s="1"/>
  <c r="C7" i="1"/>
  <c r="C8" i="1"/>
  <c r="I8" i="1" s="1"/>
  <c r="I7" i="1" l="1"/>
  <c r="E13" i="1"/>
  <c r="E17" i="1"/>
  <c r="E22" i="1"/>
  <c r="E26" i="1"/>
  <c r="E8" i="1"/>
  <c r="E11" i="1"/>
  <c r="E15" i="1"/>
  <c r="E20" i="1"/>
  <c r="E24" i="1"/>
  <c r="E7" i="1"/>
  <c r="E12" i="1"/>
  <c r="E14" i="1"/>
  <c r="E16" i="1"/>
  <c r="E19" i="1"/>
  <c r="E21" i="1"/>
  <c r="E23" i="1"/>
  <c r="E25" i="1"/>
  <c r="F8" i="1"/>
  <c r="F11" i="1"/>
  <c r="F13" i="1"/>
  <c r="F15" i="1"/>
  <c r="F17" i="1"/>
  <c r="F20" i="1"/>
  <c r="F22" i="1"/>
  <c r="F24" i="1"/>
  <c r="J24" i="1" s="1"/>
  <c r="F26" i="1"/>
  <c r="G8" i="1"/>
  <c r="G11" i="1"/>
  <c r="G13" i="1"/>
  <c r="G15" i="1"/>
  <c r="G17" i="1"/>
  <c r="G20" i="1"/>
  <c r="G22" i="1"/>
  <c r="G24" i="1"/>
  <c r="G26" i="1"/>
  <c r="H8" i="1"/>
  <c r="H11" i="1"/>
  <c r="H13" i="1"/>
  <c r="H15" i="1"/>
  <c r="H17" i="1"/>
  <c r="H20" i="1"/>
  <c r="H22" i="1"/>
  <c r="H24" i="1"/>
  <c r="H26" i="1"/>
  <c r="F7" i="1"/>
  <c r="F12" i="1"/>
  <c r="F14" i="1"/>
  <c r="F16" i="1"/>
  <c r="F19" i="1"/>
  <c r="F21" i="1"/>
  <c r="F23" i="1"/>
  <c r="F25" i="1"/>
  <c r="G7" i="1"/>
  <c r="G12" i="1"/>
  <c r="G14" i="1"/>
  <c r="G16" i="1"/>
  <c r="G19" i="1"/>
  <c r="G21" i="1"/>
  <c r="G23" i="1"/>
  <c r="G25" i="1"/>
  <c r="H7" i="1"/>
  <c r="H12" i="1"/>
  <c r="H14" i="1"/>
  <c r="H16" i="1"/>
  <c r="H19" i="1"/>
  <c r="H21" i="1"/>
  <c r="H23" i="1"/>
  <c r="H25" i="1"/>
  <c r="J27" i="1"/>
  <c r="J9" i="1"/>
  <c r="J25" i="1" l="1"/>
  <c r="J8" i="1"/>
  <c r="J14" i="1"/>
  <c r="J7" i="1"/>
  <c r="J20" i="1"/>
  <c r="J11" i="1"/>
  <c r="J21" i="1"/>
  <c r="J16" i="1"/>
  <c r="J22" i="1"/>
  <c r="J26" i="1"/>
  <c r="J19" i="1"/>
  <c r="J23" i="1"/>
  <c r="J12" i="1"/>
  <c r="J13" i="1"/>
  <c r="J15" i="1"/>
  <c r="J17" i="1"/>
</calcChain>
</file>

<file path=xl/sharedStrings.xml><?xml version="1.0" encoding="utf-8"?>
<sst xmlns="http://schemas.openxmlformats.org/spreadsheetml/2006/main" count="44" uniqueCount="42">
  <si>
    <t>Classification</t>
  </si>
  <si>
    <t>General Foreman</t>
  </si>
  <si>
    <t>Foreman</t>
  </si>
  <si>
    <t xml:space="preserve">Journeyman </t>
  </si>
  <si>
    <t>CW 1-5 / CE 6-8</t>
  </si>
  <si>
    <t>%</t>
  </si>
  <si>
    <t>JIW+20%</t>
  </si>
  <si>
    <t>JIW+10%</t>
  </si>
  <si>
    <t xml:space="preserve">Apprentice  </t>
  </si>
  <si>
    <t>% of JIW</t>
  </si>
  <si>
    <t>Health Insurance contribution rates will be noted on referrals for Apprentices and Construction Wiremen/</t>
  </si>
  <si>
    <r>
      <t xml:space="preserve">      </t>
    </r>
    <r>
      <rPr>
        <sz val="10"/>
        <rFont val="Arial"/>
        <family val="2"/>
      </rPr>
      <t xml:space="preserve">1st Period  </t>
    </r>
  </si>
  <si>
    <t>2nd Period</t>
  </si>
  <si>
    <t>3rd Period</t>
  </si>
  <si>
    <t>4th Period</t>
  </si>
  <si>
    <t>5th Period</t>
  </si>
  <si>
    <t>6th Period</t>
  </si>
  <si>
    <t xml:space="preserve">    1,001 - 2,000          CW - 1   </t>
  </si>
  <si>
    <t xml:space="preserve">    2,001 - 4,000          CW - 2   </t>
  </si>
  <si>
    <t xml:space="preserve">    4,001 - 6,000          CW - 3   </t>
  </si>
  <si>
    <t xml:space="preserve">    6,001 - 8,000          CW - 4   </t>
  </si>
  <si>
    <t xml:space="preserve">   8,001 - 10,000          CW - 5   </t>
  </si>
  <si>
    <t xml:space="preserve"> 10,001 - 12,000           CE - 6   </t>
  </si>
  <si>
    <t xml:space="preserve"> 12,001 - 14,000           CE - 7   </t>
  </si>
  <si>
    <t xml:space="preserve"> 14,001 - 16,000           CE - 8   </t>
  </si>
  <si>
    <t xml:space="preserve">0 - 1,000 hrs.   CW - 1U </t>
  </si>
  <si>
    <t>When splicing cable, Journeymen receive an additional $0.25 per hr. above the base rate.</t>
  </si>
  <si>
    <t>Notification of level changes and concurring health insurance rates will be sent as they occur.</t>
  </si>
  <si>
    <t>Construction Electricians in accordance with the terms of the current CBA.</t>
  </si>
  <si>
    <t>IBEW LOCAL 60 WAGES</t>
  </si>
  <si>
    <t xml:space="preserve">NEBF       </t>
  </si>
  <si>
    <t xml:space="preserve">IBEW LU        60                Pension        </t>
  </si>
  <si>
    <t xml:space="preserve">IBEW LU           60                401k        </t>
  </si>
  <si>
    <t xml:space="preserve">Vacation Fund           </t>
  </si>
  <si>
    <t xml:space="preserve">JATC                 Fund                        </t>
  </si>
  <si>
    <t>Rate</t>
  </si>
  <si>
    <t>Fund</t>
  </si>
  <si>
    <t>Package</t>
  </si>
  <si>
    <t>Wage</t>
  </si>
  <si>
    <t>H &amp; W</t>
  </si>
  <si>
    <t>Total</t>
  </si>
  <si>
    <t>1/1/2024 thru 6/2/2024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</si>
</sst>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44" fontId="1" fillId="0" borderId="0" xfId="1" applyFill="1"/>
    <xf numFmtId="0" fontId="2" fillId="0" borderId="0" xfId="0" applyFont="1"/>
    <xf numFmtId="44" fontId="2" fillId="0" borderId="0" xfId="1" applyFont="1" applyFill="1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9" fontId="6" fillId="0" borderId="0" xfId="0" applyNumberFormat="1" applyFont="1" applyAlignment="1">
      <alignment horizontal="center"/>
    </xf>
    <xf numFmtId="44" fontId="1" fillId="0" borderId="0" xfId="1" applyFill="1" applyBorder="1"/>
    <xf numFmtId="44" fontId="3" fillId="0" borderId="0" xfId="1" applyFont="1" applyFill="1" applyBorder="1" applyAlignment="1" applyProtection="1">
      <protection locked="0"/>
    </xf>
    <xf numFmtId="44" fontId="0" fillId="0" borderId="0" xfId="0" applyNumberFormat="1"/>
    <xf numFmtId="44" fontId="2" fillId="0" borderId="0" xfId="0" applyNumberFormat="1" applyFont="1"/>
    <xf numFmtId="0" fontId="6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9" fontId="6" fillId="0" borderId="5" xfId="0" applyNumberFormat="1" applyFont="1" applyBorder="1" applyAlignment="1">
      <alignment horizontal="center" vertical="center"/>
    </xf>
    <xf numFmtId="44" fontId="1" fillId="0" borderId="5" xfId="1" applyFill="1" applyBorder="1" applyAlignment="1">
      <alignment vertical="center"/>
    </xf>
    <xf numFmtId="44" fontId="3" fillId="0" borderId="5" xfId="1" applyFont="1" applyFill="1" applyBorder="1" applyAlignment="1">
      <alignment vertical="center"/>
    </xf>
    <xf numFmtId="44" fontId="1" fillId="0" borderId="6" xfId="1" applyFill="1" applyBorder="1" applyAlignment="1">
      <alignment vertical="center"/>
    </xf>
    <xf numFmtId="44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9" fontId="6" fillId="0" borderId="8" xfId="0" applyNumberFormat="1" applyFont="1" applyBorder="1" applyAlignment="1">
      <alignment horizontal="center" vertical="center"/>
    </xf>
    <xf numFmtId="44" fontId="1" fillId="0" borderId="8" xfId="1" applyFill="1" applyBorder="1" applyAlignment="1">
      <alignment vertical="center"/>
    </xf>
    <xf numFmtId="44" fontId="3" fillId="0" borderId="9" xfId="1" applyFont="1" applyFill="1" applyBorder="1" applyAlignment="1">
      <alignment vertical="center"/>
    </xf>
    <xf numFmtId="44" fontId="1" fillId="0" borderId="10" xfId="1" applyFill="1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4" fontId="1" fillId="0" borderId="13" xfId="1" applyFill="1" applyBorder="1" applyAlignment="1">
      <alignment vertical="center"/>
    </xf>
    <xf numFmtId="44" fontId="3" fillId="0" borderId="8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 wrapText="1"/>
    </xf>
    <xf numFmtId="44" fontId="1" fillId="0" borderId="14" xfId="1" applyFill="1" applyBorder="1" applyAlignment="1">
      <alignment vertical="center"/>
    </xf>
    <xf numFmtId="44" fontId="3" fillId="0" borderId="15" xfId="1" applyFont="1" applyFill="1" applyBorder="1" applyAlignment="1" applyProtection="1">
      <alignment vertical="center"/>
      <protection locked="0"/>
    </xf>
    <xf numFmtId="44" fontId="1" fillId="0" borderId="15" xfId="1" applyFill="1" applyBorder="1" applyAlignment="1">
      <alignment vertical="center"/>
    </xf>
    <xf numFmtId="44" fontId="1" fillId="0" borderId="16" xfId="1" applyFill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44" fontId="0" fillId="0" borderId="17" xfId="0" applyNumberForma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44" fontId="1" fillId="0" borderId="9" xfId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9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9" fontId="6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3" fillId="0" borderId="15" xfId="1" applyNumberFormat="1" applyFont="1" applyFill="1" applyBorder="1" applyAlignment="1">
      <alignment vertical="center"/>
    </xf>
    <xf numFmtId="0" fontId="0" fillId="0" borderId="19" xfId="0" applyBorder="1" applyAlignment="1">
      <alignment horizontal="right" vertical="center"/>
    </xf>
    <xf numFmtId="9" fontId="6" fillId="0" borderId="20" xfId="0" applyNumberFormat="1" applyFont="1" applyBorder="1" applyAlignment="1">
      <alignment horizontal="center" vertical="center"/>
    </xf>
    <xf numFmtId="44" fontId="1" fillId="0" borderId="20" xfId="1" applyFill="1" applyBorder="1" applyAlignment="1">
      <alignment vertical="center"/>
    </xf>
    <xf numFmtId="44" fontId="0" fillId="0" borderId="21" xfId="0" applyNumberFormat="1" applyBorder="1" applyAlignment="1">
      <alignment vertical="center"/>
    </xf>
    <xf numFmtId="0" fontId="0" fillId="0" borderId="3" xfId="0" applyBorder="1" applyAlignment="1">
      <alignment horizontal="right" vertical="center"/>
    </xf>
    <xf numFmtId="44" fontId="1" fillId="0" borderId="22" xfId="1" applyFill="1" applyBorder="1" applyAlignment="1">
      <alignment vertic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4" fontId="3" fillId="0" borderId="23" xfId="1" applyFont="1" applyFill="1" applyBorder="1" applyAlignment="1">
      <alignment horizontal="center" wrapText="1"/>
    </xf>
    <xf numFmtId="44" fontId="3" fillId="0" borderId="24" xfId="1" applyFont="1" applyFill="1" applyBorder="1" applyAlignment="1">
      <alignment horizontal="center" wrapText="1"/>
    </xf>
    <xf numFmtId="9" fontId="3" fillId="0" borderId="24" xfId="1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wrapText="1"/>
    </xf>
    <xf numFmtId="44" fontId="3" fillId="0" borderId="2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L8" sqref="L8"/>
    </sheetView>
  </sheetViews>
  <sheetFormatPr defaultColWidth="9.1796875" defaultRowHeight="12.5" x14ac:dyDescent="0.25"/>
  <cols>
    <col min="1" max="1" width="27.81640625" customWidth="1"/>
    <col min="2" max="9" width="10.81640625" customWidth="1"/>
    <col min="10" max="10" width="10.81640625" style="12" customWidth="1"/>
  </cols>
  <sheetData>
    <row r="1" spans="1:10" ht="18" x14ac:dyDescent="0.4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0.5" customHeight="1" x14ac:dyDescent="0.4">
      <c r="A2" s="2"/>
      <c r="B2" s="2"/>
      <c r="C2" s="3"/>
      <c r="D2" s="3"/>
      <c r="E2" s="3"/>
      <c r="F2" s="3"/>
      <c r="G2" s="3"/>
      <c r="H2" s="3"/>
      <c r="I2" s="3"/>
      <c r="J2" s="13"/>
    </row>
    <row r="3" spans="1:10" ht="18" x14ac:dyDescent="0.4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6" customHeight="1" thickBot="1" x14ac:dyDescent="0.3">
      <c r="C4" s="1"/>
      <c r="D4" s="1"/>
      <c r="E4" s="1"/>
      <c r="F4" s="1"/>
      <c r="G4" s="1"/>
      <c r="H4" s="1"/>
      <c r="I4" s="1"/>
    </row>
    <row r="5" spans="1:10" ht="53.5" customHeight="1" x14ac:dyDescent="0.4">
      <c r="A5" s="55"/>
      <c r="B5" s="57"/>
      <c r="C5" s="59" t="s">
        <v>38</v>
      </c>
      <c r="D5" s="59" t="s">
        <v>39</v>
      </c>
      <c r="E5" s="59" t="s">
        <v>30</v>
      </c>
      <c r="F5" s="59" t="s">
        <v>31</v>
      </c>
      <c r="G5" s="59" t="s">
        <v>32</v>
      </c>
      <c r="H5" s="59" t="s">
        <v>33</v>
      </c>
      <c r="I5" s="59" t="s">
        <v>34</v>
      </c>
      <c r="J5" s="62" t="s">
        <v>40</v>
      </c>
    </row>
    <row r="6" spans="1:10" s="21" customFormat="1" ht="20.149999999999999" customHeight="1" thickBot="1" x14ac:dyDescent="0.45">
      <c r="A6" s="56" t="s">
        <v>0</v>
      </c>
      <c r="B6" s="58" t="s">
        <v>5</v>
      </c>
      <c r="C6" s="60" t="s">
        <v>35</v>
      </c>
      <c r="D6" s="60" t="s">
        <v>36</v>
      </c>
      <c r="E6" s="61">
        <v>0.03</v>
      </c>
      <c r="F6" s="61">
        <v>0.04</v>
      </c>
      <c r="G6" s="61">
        <v>0.06</v>
      </c>
      <c r="H6" s="61">
        <v>0.04</v>
      </c>
      <c r="I6" s="61">
        <v>0.01</v>
      </c>
      <c r="J6" s="63" t="s">
        <v>37</v>
      </c>
    </row>
    <row r="7" spans="1:10" s="21" customFormat="1" ht="13" x14ac:dyDescent="0.25">
      <c r="A7" s="37" t="s">
        <v>1</v>
      </c>
      <c r="B7" s="38" t="s">
        <v>6</v>
      </c>
      <c r="C7" s="23">
        <f>ROUND(C9*120%,2)</f>
        <v>40.200000000000003</v>
      </c>
      <c r="D7" s="30">
        <v>5.45</v>
      </c>
      <c r="E7" s="23">
        <f>ROUND(C7*E6,2)</f>
        <v>1.21</v>
      </c>
      <c r="F7" s="23">
        <f>ROUND(C7*F6,2)</f>
        <v>1.61</v>
      </c>
      <c r="G7" s="23">
        <f>ROUND(C7*G6,2)</f>
        <v>2.41</v>
      </c>
      <c r="H7" s="23">
        <f>ROUND(C7*H6,2)</f>
        <v>1.61</v>
      </c>
      <c r="I7" s="25">
        <f>ROUND(C7*I6,2)</f>
        <v>0.4</v>
      </c>
      <c r="J7" s="39">
        <f>SUM(C7:I7)</f>
        <v>52.890000000000008</v>
      </c>
    </row>
    <row r="8" spans="1:10" s="21" customFormat="1" ht="13" x14ac:dyDescent="0.25">
      <c r="A8" s="40" t="s">
        <v>2</v>
      </c>
      <c r="B8" s="41" t="s">
        <v>7</v>
      </c>
      <c r="C8" s="42">
        <f>ROUND(C9*110%,2)</f>
        <v>36.85</v>
      </c>
      <c r="D8" s="30">
        <v>5.45</v>
      </c>
      <c r="E8" s="23">
        <f>ROUND(C8*E6,2)</f>
        <v>1.1100000000000001</v>
      </c>
      <c r="F8" s="23">
        <f>ROUND(C8*F6,2)</f>
        <v>1.47</v>
      </c>
      <c r="G8" s="23">
        <f>ROUND(C8*G6,2)</f>
        <v>2.21</v>
      </c>
      <c r="H8" s="23">
        <f>ROUND(C8*H6,2)</f>
        <v>1.47</v>
      </c>
      <c r="I8" s="25">
        <f>ROUND(C8*I6,2)</f>
        <v>0.37</v>
      </c>
      <c r="J8" s="39">
        <f>SUM(C8:I8)</f>
        <v>48.93</v>
      </c>
    </row>
    <row r="9" spans="1:10" s="21" customFormat="1" ht="13.5" thickBot="1" x14ac:dyDescent="0.3">
      <c r="A9" s="27" t="s">
        <v>3</v>
      </c>
      <c r="B9" s="28"/>
      <c r="C9" s="29">
        <v>33.5</v>
      </c>
      <c r="D9" s="30">
        <v>5.45</v>
      </c>
      <c r="E9" s="23">
        <f>ROUND(C9*E6,2)</f>
        <v>1.01</v>
      </c>
      <c r="F9" s="23">
        <f>ROUND(C9*F6,2)</f>
        <v>1.34</v>
      </c>
      <c r="G9" s="23">
        <f>ROUND(C9*G6,2)</f>
        <v>2.0099999999999998</v>
      </c>
      <c r="H9" s="23">
        <f>ROUND(C9*H6,2)</f>
        <v>1.34</v>
      </c>
      <c r="I9" s="25">
        <f>ROUND(C9*I6,2)</f>
        <v>0.34</v>
      </c>
      <c r="J9" s="26">
        <f>SUM(C9:I9)</f>
        <v>44.990000000000009</v>
      </c>
    </row>
    <row r="10" spans="1:10" s="21" customFormat="1" ht="13.5" customHeight="1" thickBot="1" x14ac:dyDescent="0.3">
      <c r="A10" s="31" t="s">
        <v>8</v>
      </c>
      <c r="B10" s="4" t="s">
        <v>9</v>
      </c>
      <c r="C10" s="32"/>
      <c r="D10" s="33"/>
      <c r="E10" s="34"/>
      <c r="F10" s="34"/>
      <c r="G10" s="34"/>
      <c r="H10" s="34"/>
      <c r="I10" s="35"/>
      <c r="J10" s="36"/>
    </row>
    <row r="11" spans="1:10" s="21" customFormat="1" ht="13.5" customHeight="1" x14ac:dyDescent="0.25">
      <c r="A11" s="43" t="s">
        <v>16</v>
      </c>
      <c r="B11" s="44">
        <v>0.9</v>
      </c>
      <c r="C11" s="23">
        <f>ROUND(C9*B11,2)</f>
        <v>30.15</v>
      </c>
      <c r="D11" s="30">
        <v>5.45</v>
      </c>
      <c r="E11" s="23">
        <f>ROUND(C11*E6,2)</f>
        <v>0.9</v>
      </c>
      <c r="F11" s="23">
        <f>ROUND(C11*F6,2)</f>
        <v>1.21</v>
      </c>
      <c r="G11" s="23">
        <f>ROUND(C11*G6,2)</f>
        <v>1.81</v>
      </c>
      <c r="H11" s="23">
        <f>ROUND(C11*H6,2)</f>
        <v>1.21</v>
      </c>
      <c r="I11" s="25">
        <f>ROUND(C11*I6,2)</f>
        <v>0.3</v>
      </c>
      <c r="J11" s="26">
        <f>SUM(C11:I11)</f>
        <v>41.03</v>
      </c>
    </row>
    <row r="12" spans="1:10" s="21" customFormat="1" ht="12.75" customHeight="1" x14ac:dyDescent="0.25">
      <c r="A12" s="43" t="s">
        <v>16</v>
      </c>
      <c r="B12" s="44">
        <v>0.81</v>
      </c>
      <c r="C12" s="23">
        <f>ROUND(C9*B12,2)</f>
        <v>27.14</v>
      </c>
      <c r="D12" s="30">
        <v>5.45</v>
      </c>
      <c r="E12" s="23">
        <f>ROUND(C12*E6,2)</f>
        <v>0.81</v>
      </c>
      <c r="F12" s="23">
        <f>ROUND(C12*F6,2)</f>
        <v>1.0900000000000001</v>
      </c>
      <c r="G12" s="23">
        <f>ROUND(C12*G6,2)</f>
        <v>1.63</v>
      </c>
      <c r="H12" s="23">
        <f>ROUND(C12*H6,2)</f>
        <v>1.0900000000000001</v>
      </c>
      <c r="I12" s="25">
        <f>ROUND(C12*I6,2)</f>
        <v>0.27</v>
      </c>
      <c r="J12" s="26">
        <f t="shared" ref="J12:J17" si="0">SUM(C12:I12)</f>
        <v>37.480000000000018</v>
      </c>
    </row>
    <row r="13" spans="1:10" s="21" customFormat="1" ht="12.75" customHeight="1" x14ac:dyDescent="0.25">
      <c r="A13" s="45" t="s">
        <v>15</v>
      </c>
      <c r="B13" s="46">
        <v>0.71</v>
      </c>
      <c r="C13" s="23">
        <f>ROUND(C9*B13,2)</f>
        <v>23.79</v>
      </c>
      <c r="D13" s="30">
        <v>5.45</v>
      </c>
      <c r="E13" s="23">
        <f>ROUND(C13*E6,2)</f>
        <v>0.71</v>
      </c>
      <c r="F13" s="23">
        <f>ROUND(C13*F6,2)</f>
        <v>0.95</v>
      </c>
      <c r="G13" s="23">
        <f>ROUND(C13*G6,2)</f>
        <v>1.43</v>
      </c>
      <c r="H13" s="23">
        <f>ROUND(C13*H6,2)</f>
        <v>0.95</v>
      </c>
      <c r="I13" s="25">
        <f>ROUND(C13*I6,2)</f>
        <v>0.24</v>
      </c>
      <c r="J13" s="26">
        <f t="shared" si="0"/>
        <v>33.520000000000003</v>
      </c>
    </row>
    <row r="14" spans="1:10" s="21" customFormat="1" ht="12.75" customHeight="1" x14ac:dyDescent="0.25">
      <c r="A14" s="45" t="s">
        <v>14</v>
      </c>
      <c r="B14" s="46">
        <v>0.66</v>
      </c>
      <c r="C14" s="23">
        <f>ROUND(C9*B14,2)</f>
        <v>22.11</v>
      </c>
      <c r="D14" s="24">
        <v>3.7</v>
      </c>
      <c r="E14" s="23">
        <f>ROUND(C14*E6,2)</f>
        <v>0.66</v>
      </c>
      <c r="F14" s="23">
        <f>ROUND(C14*F6,2)</f>
        <v>0.88</v>
      </c>
      <c r="G14" s="23">
        <f>ROUND(C14*G6,2)</f>
        <v>1.33</v>
      </c>
      <c r="H14" s="23">
        <f>ROUND(C14*H6,2)</f>
        <v>0.88</v>
      </c>
      <c r="I14" s="25">
        <f>ROUND(C14*I6,2)</f>
        <v>0.22</v>
      </c>
      <c r="J14" s="26">
        <f t="shared" si="0"/>
        <v>29.779999999999998</v>
      </c>
    </row>
    <row r="15" spans="1:10" s="21" customFormat="1" ht="12.75" customHeight="1" x14ac:dyDescent="0.25">
      <c r="A15" s="45" t="s">
        <v>13</v>
      </c>
      <c r="B15" s="46">
        <v>0.61</v>
      </c>
      <c r="C15" s="23">
        <f>ROUND(C9*B15,2)</f>
        <v>20.440000000000001</v>
      </c>
      <c r="D15" s="24">
        <v>3.7</v>
      </c>
      <c r="E15" s="23">
        <f>ROUND(C15*E6,2)</f>
        <v>0.61</v>
      </c>
      <c r="F15" s="23">
        <f>ROUND(C15*F6,2)</f>
        <v>0.82</v>
      </c>
      <c r="G15" s="23">
        <f>ROUND(C15*G6,2)</f>
        <v>1.23</v>
      </c>
      <c r="H15" s="23">
        <f>ROUND(C15*H6,2)</f>
        <v>0.82</v>
      </c>
      <c r="I15" s="25">
        <f>ROUND(C15*I6,2)</f>
        <v>0.2</v>
      </c>
      <c r="J15" s="26">
        <f t="shared" si="0"/>
        <v>27.82</v>
      </c>
    </row>
    <row r="16" spans="1:10" s="21" customFormat="1" ht="12.75" customHeight="1" x14ac:dyDescent="0.25">
      <c r="A16" s="45" t="s">
        <v>12</v>
      </c>
      <c r="B16" s="46">
        <v>0.56000000000000005</v>
      </c>
      <c r="C16" s="23">
        <f>ROUND(C9*B16,2)</f>
        <v>18.760000000000002</v>
      </c>
      <c r="D16" s="24">
        <v>2.65</v>
      </c>
      <c r="E16" s="23">
        <f>ROUND(C16*E6,2)</f>
        <v>0.56000000000000005</v>
      </c>
      <c r="F16" s="23">
        <f>ROUND(C16*F6,2)</f>
        <v>0.75</v>
      </c>
      <c r="G16" s="23">
        <f>ROUND(C16*G6,2)</f>
        <v>1.1299999999999999</v>
      </c>
      <c r="H16" s="23">
        <f>ROUND(C16*H6,2)</f>
        <v>0.75</v>
      </c>
      <c r="I16" s="25">
        <f>ROUND(C16*I6,2)</f>
        <v>0.19</v>
      </c>
      <c r="J16" s="26">
        <f t="shared" si="0"/>
        <v>24.79</v>
      </c>
    </row>
    <row r="17" spans="1:10" s="21" customFormat="1" ht="12.75" customHeight="1" thickBot="1" x14ac:dyDescent="0.3">
      <c r="A17" s="14" t="s">
        <v>11</v>
      </c>
      <c r="B17" s="22">
        <v>0.51</v>
      </c>
      <c r="C17" s="23">
        <f>ROUND(C9*B17,2)</f>
        <v>17.09</v>
      </c>
      <c r="D17" s="24">
        <v>2.65</v>
      </c>
      <c r="E17" s="23">
        <f>ROUND(C17*E6,2)</f>
        <v>0.51</v>
      </c>
      <c r="F17" s="23">
        <f>ROUND(C17*F6,2)</f>
        <v>0.68</v>
      </c>
      <c r="G17" s="23">
        <f>ROUND(C17*G6,2)</f>
        <v>1.03</v>
      </c>
      <c r="H17" s="23">
        <f>ROUND(C17*H6,2)</f>
        <v>0.68</v>
      </c>
      <c r="I17" s="25">
        <f>ROUND(C17*I6,2)</f>
        <v>0.17</v>
      </c>
      <c r="J17" s="26">
        <f t="shared" si="0"/>
        <v>22.810000000000002</v>
      </c>
    </row>
    <row r="18" spans="1:10" s="21" customFormat="1" ht="13.5" thickBot="1" x14ac:dyDescent="0.3">
      <c r="A18" s="47" t="s">
        <v>4</v>
      </c>
      <c r="B18" s="4" t="s">
        <v>9</v>
      </c>
      <c r="C18" s="32"/>
      <c r="D18" s="48"/>
      <c r="E18" s="34"/>
      <c r="F18" s="34"/>
      <c r="G18" s="34"/>
      <c r="H18" s="34"/>
      <c r="I18" s="35"/>
      <c r="J18" s="36"/>
    </row>
    <row r="19" spans="1:10" s="21" customFormat="1" ht="12.75" customHeight="1" x14ac:dyDescent="0.25">
      <c r="A19" s="49" t="s">
        <v>24</v>
      </c>
      <c r="B19" s="50">
        <v>0.79</v>
      </c>
      <c r="C19" s="51">
        <f>ROUND(C9*B19,2)</f>
        <v>26.47</v>
      </c>
      <c r="D19" s="30">
        <v>5.45</v>
      </c>
      <c r="E19" s="23">
        <f>ROUND(C19*E6,2)</f>
        <v>0.79</v>
      </c>
      <c r="F19" s="51">
        <f>C19*F6</f>
        <v>1.0588</v>
      </c>
      <c r="G19" s="23">
        <f>ROUND(C19*G6,2)</f>
        <v>1.59</v>
      </c>
      <c r="H19" s="23">
        <f>ROUND(C19*H6,2)</f>
        <v>1.06</v>
      </c>
      <c r="I19" s="25">
        <f>ROUND(C19*I6,2)</f>
        <v>0.26</v>
      </c>
      <c r="J19" s="52">
        <f t="shared" ref="J19:J27" si="1">SUM(C19:I19)</f>
        <v>36.678800000000003</v>
      </c>
    </row>
    <row r="20" spans="1:10" s="21" customFormat="1" ht="12.75" customHeight="1" x14ac:dyDescent="0.25">
      <c r="A20" s="53" t="s">
        <v>23</v>
      </c>
      <c r="B20" s="22">
        <v>0.74</v>
      </c>
      <c r="C20" s="23">
        <f>ROUND(C9*B20,2)</f>
        <v>24.79</v>
      </c>
      <c r="D20" s="30">
        <v>5.45</v>
      </c>
      <c r="E20" s="23">
        <f>ROUND(C20*E6,2)</f>
        <v>0.74</v>
      </c>
      <c r="F20" s="23">
        <f>ROUND(C20*F6,2)</f>
        <v>0.99</v>
      </c>
      <c r="G20" s="23">
        <f>ROUND(C20*G6,2)</f>
        <v>1.49</v>
      </c>
      <c r="H20" s="23">
        <f>ROUND(C20*H6,2)</f>
        <v>0.99</v>
      </c>
      <c r="I20" s="25">
        <f>ROUND(C20*I6,2)</f>
        <v>0.25</v>
      </c>
      <c r="J20" s="39">
        <f t="shared" si="1"/>
        <v>34.699999999999996</v>
      </c>
    </row>
    <row r="21" spans="1:10" s="21" customFormat="1" ht="12.75" customHeight="1" x14ac:dyDescent="0.25">
      <c r="A21" s="45" t="s">
        <v>22</v>
      </c>
      <c r="B21" s="46">
        <v>0.69</v>
      </c>
      <c r="C21" s="23">
        <f>ROUND(C9*B21,2)</f>
        <v>23.12</v>
      </c>
      <c r="D21" s="30">
        <v>5.45</v>
      </c>
      <c r="E21" s="23">
        <f>ROUND(C21*E6,2)</f>
        <v>0.69</v>
      </c>
      <c r="F21" s="23">
        <f>ROUND(C21*F6,2)</f>
        <v>0.92</v>
      </c>
      <c r="G21" s="23">
        <f>ROUND(C21*G6,2)</f>
        <v>1.39</v>
      </c>
      <c r="H21" s="23">
        <f>ROUND(C21*H6,2)</f>
        <v>0.92</v>
      </c>
      <c r="I21" s="25">
        <f>ROUND(C21*I6,2)</f>
        <v>0.23</v>
      </c>
      <c r="J21" s="26">
        <f t="shared" si="1"/>
        <v>32.72</v>
      </c>
    </row>
    <row r="22" spans="1:10" s="21" customFormat="1" ht="12.75" customHeight="1" x14ac:dyDescent="0.25">
      <c r="A22" s="45" t="s">
        <v>21</v>
      </c>
      <c r="B22" s="46">
        <v>0.64</v>
      </c>
      <c r="C22" s="23">
        <f>ROUND(C9*B22,2)</f>
        <v>21.44</v>
      </c>
      <c r="D22" s="30">
        <v>5.45</v>
      </c>
      <c r="E22" s="23">
        <f>ROUND(C22*E6,2)</f>
        <v>0.64</v>
      </c>
      <c r="F22" s="23">
        <f>ROUND(C22*F6,2)</f>
        <v>0.86</v>
      </c>
      <c r="G22" s="23">
        <f>ROUND(C22*G6,2)</f>
        <v>1.29</v>
      </c>
      <c r="H22" s="23">
        <f>ROUND(C22*H6,2)</f>
        <v>0.86</v>
      </c>
      <c r="I22" s="25">
        <f>ROUND(C22*I6,2)</f>
        <v>0.21</v>
      </c>
      <c r="J22" s="26">
        <f t="shared" si="1"/>
        <v>30.75</v>
      </c>
    </row>
    <row r="23" spans="1:10" s="21" customFormat="1" ht="12.75" customHeight="1" x14ac:dyDescent="0.25">
      <c r="A23" s="45" t="s">
        <v>20</v>
      </c>
      <c r="B23" s="46">
        <v>0.59</v>
      </c>
      <c r="C23" s="23">
        <f>ROUND(C9*B23,2)</f>
        <v>19.77</v>
      </c>
      <c r="D23" s="24">
        <v>3.7</v>
      </c>
      <c r="E23" s="23">
        <f>ROUND(C23*E6,2)</f>
        <v>0.59</v>
      </c>
      <c r="F23" s="23">
        <f>ROUND(C23*F6,2)</f>
        <v>0.79</v>
      </c>
      <c r="G23" s="23">
        <f>ROUND(C23*G6,2)</f>
        <v>1.19</v>
      </c>
      <c r="H23" s="23">
        <f>ROUND(C23*H6,2)</f>
        <v>0.79</v>
      </c>
      <c r="I23" s="25">
        <f>ROUND(C23*I6,2)</f>
        <v>0.2</v>
      </c>
      <c r="J23" s="26">
        <f t="shared" si="1"/>
        <v>27.029999999999998</v>
      </c>
    </row>
    <row r="24" spans="1:10" s="21" customFormat="1" ht="12.75" customHeight="1" x14ac:dyDescent="0.25">
      <c r="A24" s="45" t="s">
        <v>19</v>
      </c>
      <c r="B24" s="46">
        <v>0.54</v>
      </c>
      <c r="C24" s="23">
        <f>ROUND(C9*B24,2)</f>
        <v>18.09</v>
      </c>
      <c r="D24" s="24">
        <v>3.7</v>
      </c>
      <c r="E24" s="23">
        <f>ROUND(C24*E6,2)</f>
        <v>0.54</v>
      </c>
      <c r="F24" s="23">
        <f>ROUND(C24*F6,2)</f>
        <v>0.72</v>
      </c>
      <c r="G24" s="23">
        <f>ROUND(C24*G6,2)</f>
        <v>1.0900000000000001</v>
      </c>
      <c r="H24" s="23">
        <f>ROUND(C24*H6,2)</f>
        <v>0.72</v>
      </c>
      <c r="I24" s="25">
        <f>ROUND(C24*I6,2)</f>
        <v>0.18</v>
      </c>
      <c r="J24" s="26">
        <f t="shared" si="1"/>
        <v>25.039999999999996</v>
      </c>
    </row>
    <row r="25" spans="1:10" s="21" customFormat="1" ht="12.75" customHeight="1" x14ac:dyDescent="0.25">
      <c r="A25" s="45" t="s">
        <v>18</v>
      </c>
      <c r="B25" s="46">
        <v>0.49</v>
      </c>
      <c r="C25" s="23">
        <f>ROUND(C9*B25,2)</f>
        <v>16.420000000000002</v>
      </c>
      <c r="D25" s="24">
        <v>2.65</v>
      </c>
      <c r="E25" s="23">
        <f>ROUND(C25*E6,2)</f>
        <v>0.49</v>
      </c>
      <c r="F25" s="23">
        <f>ROUND(C25*F6,2)</f>
        <v>0.66</v>
      </c>
      <c r="G25" s="23">
        <f>ROUND(C25*G6,2)</f>
        <v>0.99</v>
      </c>
      <c r="H25" s="23">
        <f>ROUND(C25*H6,2)</f>
        <v>0.66</v>
      </c>
      <c r="I25" s="25">
        <f>ROUND(C25*I6,2)</f>
        <v>0.16</v>
      </c>
      <c r="J25" s="26">
        <f t="shared" si="1"/>
        <v>22.029999999999998</v>
      </c>
    </row>
    <row r="26" spans="1:10" s="21" customFormat="1" ht="12.75" customHeight="1" x14ac:dyDescent="0.25">
      <c r="A26" s="45" t="s">
        <v>17</v>
      </c>
      <c r="B26" s="46">
        <v>0.44</v>
      </c>
      <c r="C26" s="23">
        <f>ROUND(C9*B26,2)</f>
        <v>14.74</v>
      </c>
      <c r="D26" s="24">
        <v>2.65</v>
      </c>
      <c r="E26" s="23">
        <f>ROUND(C26*E6,2)</f>
        <v>0.44</v>
      </c>
      <c r="F26" s="23">
        <f>ROUND(C26*F6,2)</f>
        <v>0.59</v>
      </c>
      <c r="G26" s="23">
        <f>ROUND(C26*G6,2)</f>
        <v>0.88</v>
      </c>
      <c r="H26" s="23">
        <f>ROUND(C26*H6,2)</f>
        <v>0.59</v>
      </c>
      <c r="I26" s="25">
        <f>ROUND(C26*I6,2)</f>
        <v>0.15</v>
      </c>
      <c r="J26" s="26">
        <f t="shared" si="1"/>
        <v>20.04</v>
      </c>
    </row>
    <row r="27" spans="1:10" s="21" customFormat="1" ht="12.75" customHeight="1" thickBot="1" x14ac:dyDescent="0.3">
      <c r="A27" s="15" t="s">
        <v>25</v>
      </c>
      <c r="B27" s="16">
        <v>0.44</v>
      </c>
      <c r="C27" s="17">
        <f>ROUND(C9*B27,2)</f>
        <v>14.74</v>
      </c>
      <c r="D27" s="18">
        <v>0</v>
      </c>
      <c r="E27" s="17">
        <f>ROUND(C27*E6,2)</f>
        <v>0.44</v>
      </c>
      <c r="F27" s="17">
        <v>0</v>
      </c>
      <c r="G27" s="54">
        <v>0</v>
      </c>
      <c r="H27" s="17">
        <v>0</v>
      </c>
      <c r="I27" s="19">
        <v>0</v>
      </c>
      <c r="J27" s="20">
        <f t="shared" si="1"/>
        <v>15.18</v>
      </c>
    </row>
    <row r="28" spans="1:10" ht="7.5" customHeight="1" x14ac:dyDescent="0.3">
      <c r="A28" s="8"/>
      <c r="B28" s="9"/>
      <c r="C28" s="10"/>
      <c r="D28" s="11"/>
      <c r="E28" s="10"/>
      <c r="F28" s="10"/>
      <c r="G28" s="10"/>
      <c r="H28" s="10"/>
      <c r="I28" s="10"/>
    </row>
    <row r="29" spans="1:10" ht="20.25" customHeight="1" x14ac:dyDescent="0.25">
      <c r="A29" s="5" t="s">
        <v>26</v>
      </c>
      <c r="B29" s="5"/>
      <c r="C29" s="1"/>
      <c r="D29" s="1"/>
      <c r="E29" s="1"/>
      <c r="F29" s="1"/>
      <c r="G29" s="1"/>
      <c r="H29" s="1"/>
      <c r="I29" s="1"/>
    </row>
    <row r="30" spans="1:10" ht="18" customHeight="1" x14ac:dyDescent="0.25">
      <c r="C30" s="5"/>
      <c r="D30" s="1"/>
      <c r="E30" s="1"/>
      <c r="F30" s="1"/>
      <c r="G30" s="1"/>
      <c r="H30" s="1"/>
      <c r="I30" s="1"/>
    </row>
    <row r="31" spans="1:10" ht="13" x14ac:dyDescent="0.3">
      <c r="A31" s="6" t="s">
        <v>10</v>
      </c>
      <c r="B31" s="6"/>
      <c r="C31" s="1"/>
      <c r="D31" s="1"/>
      <c r="E31" s="1"/>
      <c r="F31" s="1"/>
      <c r="G31" s="1"/>
      <c r="H31" s="1"/>
      <c r="I31" s="1"/>
    </row>
    <row r="32" spans="1:10" ht="13" x14ac:dyDescent="0.3">
      <c r="A32" s="6" t="s">
        <v>28</v>
      </c>
      <c r="B32" s="6"/>
    </row>
    <row r="34" spans="1:2" ht="23.25" customHeight="1" x14ac:dyDescent="0.3">
      <c r="A34" s="7" t="s">
        <v>27</v>
      </c>
      <c r="B34" s="7"/>
    </row>
  </sheetData>
  <mergeCells count="2">
    <mergeCell ref="A3:J3"/>
    <mergeCell ref="A1:J1"/>
  </mergeCells>
  <phoneticPr fontId="0" type="noConversion"/>
  <printOptions horizontalCentered="1"/>
  <pageMargins left="0.15" right="0.15" top="0.57999999999999996" bottom="0.26" header="0.28000000000000003" footer="0.15"/>
  <pageSetup scale="10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IBEW local 60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Dale</cp:lastModifiedBy>
  <cp:lastPrinted>2019-06-10T19:39:40Z</cp:lastPrinted>
  <dcterms:created xsi:type="dcterms:W3CDTF">2011-05-23T12:35:51Z</dcterms:created>
  <dcterms:modified xsi:type="dcterms:W3CDTF">2023-05-25T20:15:34Z</dcterms:modified>
</cp:coreProperties>
</file>